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gal sud 19.4 ctr fin 2\mod sdl iulie 2021\"/>
    </mc:Choice>
  </mc:AlternateContent>
  <bookViews>
    <workbookView xWindow="0" yWindow="0" windowWidth="20490" windowHeight="7755"/>
  </bookViews>
  <sheets>
    <sheet name="Sheet1 (2)" sheetId="1" r:id="rId1"/>
    <sheet name="Sheet2" sheetId="2" r:id="rId2"/>
    <sheet name="Sheet3" sheetId="3" r:id="rId3"/>
    <sheet name="Sheet4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D4" i="1" l="1"/>
  <c r="E22" i="1"/>
  <c r="E21" i="1" l="1"/>
  <c r="E17" i="1"/>
  <c r="E10" i="1"/>
  <c r="E21" i="3" l="1"/>
  <c r="G21" i="3" s="1"/>
  <c r="F17" i="3"/>
  <c r="G17" i="3" s="1"/>
  <c r="G15" i="3"/>
  <c r="F13" i="3"/>
  <c r="G13" i="3" s="1"/>
  <c r="F11" i="3"/>
  <c r="G11" i="3" s="1"/>
  <c r="E10" i="3"/>
  <c r="E9" i="3"/>
  <c r="F9" i="3" s="1"/>
  <c r="G9" i="3" s="1"/>
  <c r="F7" i="3"/>
  <c r="G7" i="3" s="1"/>
  <c r="D4" i="3"/>
  <c r="E21" i="2"/>
  <c r="G21" i="2" s="1"/>
  <c r="F17" i="2"/>
  <c r="G17" i="2" s="1"/>
  <c r="G15" i="2"/>
  <c r="F13" i="2"/>
  <c r="G13" i="2" s="1"/>
  <c r="F11" i="2"/>
  <c r="G11" i="2" s="1"/>
  <c r="E10" i="2"/>
  <c r="E9" i="2"/>
  <c r="F9" i="2" s="1"/>
  <c r="G9" i="2" s="1"/>
  <c r="F7" i="2"/>
  <c r="G7" i="2" s="1"/>
  <c r="D4" i="2"/>
  <c r="F15" i="1"/>
  <c r="F13" i="1"/>
  <c r="F11" i="1"/>
  <c r="F7" i="1"/>
  <c r="F17" i="1" l="1"/>
  <c r="G13" i="1"/>
  <c r="G9" i="1" l="1"/>
  <c r="G15" i="1"/>
  <c r="G11" i="1"/>
  <c r="G7" i="1"/>
  <c r="G21" i="1"/>
  <c r="G17" i="1"/>
</calcChain>
</file>

<file path=xl/sharedStrings.xml><?xml version="1.0" encoding="utf-8"?>
<sst xmlns="http://schemas.openxmlformats.org/spreadsheetml/2006/main" count="80" uniqueCount="32">
  <si>
    <t>Planul de finanțare</t>
  </si>
  <si>
    <t>VALOARE SDL COMPONENTA A</t>
  </si>
  <si>
    <t>Suprafață TERITORIU GAL</t>
  </si>
  <si>
    <t>Populație TERITORIU GAL</t>
  </si>
  <si>
    <t>VALOARE TOTALĂ COMPONENTA A (EURO)</t>
  </si>
  <si>
    <t>PRIORITATE</t>
  </si>
  <si>
    <t>MĂSURA</t>
  </si>
  <si>
    <t>INTENSITATEA SPRIJINULUI</t>
  </si>
  <si>
    <r>
      <t>CONTRIBUȚIA PUBLICĂ NERAMBURSABILĂ/ MĂSURĂ</t>
    </r>
    <r>
      <rPr>
        <b/>
        <vertAlign val="superscript"/>
        <sz val="11"/>
        <color rgb="FF3F3F76"/>
        <rFont val="Trebuchet MS"/>
        <family val="2"/>
        <charset val="238"/>
      </rPr>
      <t>2</t>
    </r>
    <r>
      <rPr>
        <b/>
        <sz val="11"/>
        <color rgb="FF3F3F76"/>
        <rFont val="Trebuchet MS"/>
        <family val="2"/>
        <charset val="238"/>
      </rPr>
      <t xml:space="preserve"> (FEADR + BUGET NAȚIONAL)
EURO</t>
    </r>
  </si>
  <si>
    <t>CONTRIBUȚIA PUBLICĂ NERAMBURSABILĂ/PRIORITATE (FEADR + BUGET NAȚIONAL)
EURO</t>
  </si>
  <si>
    <r>
      <t>VALOARE PROCENTUALĂ</t>
    </r>
    <r>
      <rPr>
        <b/>
        <vertAlign val="superscript"/>
        <sz val="11"/>
        <color rgb="FF3F3F76"/>
        <rFont val="Trebuchet MS"/>
        <family val="2"/>
        <charset val="238"/>
      </rPr>
      <t>3</t>
    </r>
    <r>
      <rPr>
        <b/>
        <sz val="11"/>
        <color rgb="FF3F3F76"/>
        <rFont val="Trebuchet MS"/>
        <family val="2"/>
        <charset val="238"/>
      </rPr>
      <t xml:space="preserve"> (%)</t>
    </r>
  </si>
  <si>
    <t>M1/2A</t>
  </si>
  <si>
    <t>90% (ferme mici /ferme medii)
70% (ferme mari)</t>
  </si>
  <si>
    <t>M2/2B</t>
  </si>
  <si>
    <t>M1/5D</t>
  </si>
  <si>
    <t>M3/6A</t>
  </si>
  <si>
    <t>M4/6A</t>
  </si>
  <si>
    <t>M5/6B</t>
  </si>
  <si>
    <t>100%  investiții  negeneratoare de venit
 90% pentru investiții generatoare de venit</t>
  </si>
  <si>
    <t>M6/6B</t>
  </si>
  <si>
    <t>100% investiții negeneratoare de venit
 90% pentru investiții generatoare de venit</t>
  </si>
  <si>
    <r>
      <t>Cheltuieli de funcționare și animare</t>
    </r>
    <r>
      <rPr>
        <b/>
        <vertAlign val="superscript"/>
        <sz val="11"/>
        <color rgb="FF3F3F76"/>
        <rFont val="Trebuchet MS"/>
        <family val="2"/>
        <charset val="238"/>
      </rPr>
      <t>4</t>
    </r>
  </si>
  <si>
    <r>
      <t>[1]</t>
    </r>
    <r>
      <rPr>
        <b/>
        <sz val="11"/>
        <color theme="3"/>
        <rFont val="Trebuchet MS"/>
        <family val="2"/>
        <charset val="238"/>
      </rPr>
      <t xml:space="preserve"> Va fi completată cu valoarea aferentă teritoriului și populației vizate de SDL, exprimată în Euro.</t>
    </r>
  </si>
  <si>
    <r>
      <t xml:space="preserve">[2] </t>
    </r>
    <r>
      <rPr>
        <b/>
        <sz val="11"/>
        <color theme="3"/>
        <rFont val="Trebuchet MS"/>
        <family val="2"/>
        <charset val="238"/>
      </rPr>
      <t>Alocarea financiară pe măsuri va fi stabilită în funcție de nevoile identificate.</t>
    </r>
  </si>
  <si>
    <r>
      <t xml:space="preserve">[3] </t>
    </r>
    <r>
      <rPr>
        <b/>
        <sz val="11"/>
        <color theme="3"/>
        <rFont val="Trebuchet MS"/>
        <family val="2"/>
        <charset val="238"/>
      </rPr>
      <t>Va fi indicată valoarea procentuală pe fiecare prioritate raportată la costurile publice totale efectuate pentru componenta A/ componenta B.</t>
    </r>
  </si>
  <si>
    <r>
      <t xml:space="preserve">[4] </t>
    </r>
    <r>
      <rPr>
        <b/>
        <sz val="11"/>
        <color theme="3"/>
        <rFont val="Trebuchet MS"/>
        <family val="2"/>
        <charset val="238"/>
      </rPr>
      <t>Valoarea nu trebuie să depășească 20% (25% pentru Delta Dunării) din costurile publice totale efectuate pentru această strategie.</t>
    </r>
  </si>
  <si>
    <r>
      <t>[5]</t>
    </r>
    <r>
      <rPr>
        <b/>
        <sz val="11"/>
        <color theme="3"/>
        <rFont val="Trebuchet MS"/>
        <family val="2"/>
        <charset val="238"/>
      </rPr>
      <t xml:space="preserve"> Nu va fi completată la momentul depunerii SDL. Valoarea aferentă componentei B va fi comunicată ulterior publicării raportului final de selecție, în vederea definitivării planului de finanțare.</t>
    </r>
  </si>
  <si>
    <r>
      <rPr>
        <b/>
        <sz val="14"/>
        <color rgb="FF3F3F76"/>
        <rFont val="Trebuchet MS"/>
        <family val="2"/>
      </rPr>
      <t>COMPONENTA A</t>
    </r>
    <r>
      <rPr>
        <b/>
        <vertAlign val="superscript"/>
        <sz val="14"/>
        <color rgb="FF3F3F76"/>
        <rFont val="Trebuchet MS"/>
        <family val="2"/>
      </rPr>
      <t>1+COMPONENTA B</t>
    </r>
  </si>
  <si>
    <t>TOTAL COMPONENTA A+B</t>
  </si>
  <si>
    <r>
      <t>COMPONENTA A</t>
    </r>
    <r>
      <rPr>
        <b/>
        <vertAlign val="superscript"/>
        <sz val="18"/>
        <color rgb="FF3F3F76"/>
        <rFont val="Trebuchet MS"/>
        <family val="2"/>
      </rPr>
      <t>+COMPONENTA B</t>
    </r>
  </si>
  <si>
    <t>VALOARE TOTALĂ COMPONENTA A +B (EURO)</t>
  </si>
  <si>
    <t>VALOARE SDL COMPONENTA A+B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</si>
</sst>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76"/>
      <name val="Trebuchet MS"/>
      <family val="2"/>
      <charset val="238"/>
    </font>
    <font>
      <b/>
      <sz val="11"/>
      <color theme="1"/>
      <name val="Trebuchet MS"/>
      <family val="2"/>
      <charset val="238"/>
    </font>
    <font>
      <sz val="11"/>
      <color theme="1"/>
      <name val="Trebuchet MS"/>
      <family val="2"/>
      <charset val="238"/>
    </font>
    <font>
      <b/>
      <vertAlign val="superscript"/>
      <sz val="11"/>
      <color rgb="FF3F3F76"/>
      <name val="Trebuchet MS"/>
      <family val="2"/>
      <charset val="238"/>
    </font>
    <font>
      <b/>
      <vertAlign val="superscript"/>
      <sz val="11"/>
      <color theme="3"/>
      <name val="Trebuchet MS"/>
      <family val="2"/>
      <charset val="238"/>
    </font>
    <font>
      <b/>
      <sz val="11"/>
      <color theme="3"/>
      <name val="Trebuchet MS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4"/>
      <color rgb="FF3F3F76"/>
      <name val="Trebuchet MS"/>
      <family val="2"/>
    </font>
    <font>
      <b/>
      <vertAlign val="superscript"/>
      <sz val="14"/>
      <color rgb="FF3F3F76"/>
      <name val="Trebuchet MS"/>
      <family val="2"/>
    </font>
    <font>
      <b/>
      <sz val="18"/>
      <color rgb="FF3F3F76"/>
      <name val="Trebuchet MS"/>
      <family val="2"/>
    </font>
    <font>
      <b/>
      <vertAlign val="superscript"/>
      <sz val="18"/>
      <color rgb="FF3F3F76"/>
      <name val="Trebuchet MS"/>
      <family val="2"/>
    </font>
    <font>
      <b/>
      <sz val="20"/>
      <color rgb="FF3F3F76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BCF1AD"/>
        <bgColor indexed="64"/>
      </patternFill>
    </fill>
    <fill>
      <patternFill patternType="solid">
        <fgColor rgb="FFFBCDEE"/>
        <bgColor indexed="64"/>
      </patternFill>
    </fill>
  </fills>
  <borders count="2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 style="medium">
        <color theme="7" tint="-0.249977111117893"/>
      </top>
      <bottom/>
      <diagonal/>
    </border>
    <border>
      <left style="thin">
        <color rgb="FF7F7F7F"/>
      </left>
      <right style="thin">
        <color rgb="FF7F7F7F"/>
      </right>
      <top style="medium">
        <color theme="7" tint="-0.249977111117893"/>
      </top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/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rgb="FF7F7F7F"/>
      </left>
      <right/>
      <top/>
      <bottom/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/>
      <bottom style="medium">
        <color theme="7" tint="-0.249977111117893"/>
      </bottom>
      <diagonal/>
    </border>
    <border>
      <left style="thin">
        <color rgb="FF7F7F7F"/>
      </left>
      <right/>
      <top style="thin">
        <color rgb="FF7F7F7F"/>
      </top>
      <bottom style="medium">
        <color theme="7" tint="-0.249977111117893"/>
      </bottom>
      <diagonal/>
    </border>
    <border>
      <left/>
      <right/>
      <top style="thin">
        <color rgb="FF7F7F7F"/>
      </top>
      <bottom style="medium">
        <color theme="7" tint="-0.249977111117893"/>
      </bottom>
      <diagonal/>
    </border>
    <border>
      <left/>
      <right style="thin">
        <color rgb="FF7F7F7F"/>
      </right>
      <top style="thin">
        <color rgb="FF7F7F7F"/>
      </top>
      <bottom style="medium">
        <color theme="7" tint="-0.249977111117893"/>
      </bottom>
      <diagonal/>
    </border>
    <border>
      <left style="medium">
        <color theme="7" tint="-0.249977111117893"/>
      </left>
      <right/>
      <top/>
      <bottom/>
      <diagonal/>
    </border>
    <border>
      <left style="medium">
        <color theme="7" tint="-0.249977111117893"/>
      </left>
      <right/>
      <top style="thin">
        <color indexed="64"/>
      </top>
      <bottom style="medium">
        <color theme="7" tint="-0.249977111117893"/>
      </bottom>
      <diagonal/>
    </border>
    <border>
      <left/>
      <right/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/>
      <top style="thin">
        <color indexed="64"/>
      </top>
      <bottom style="medium">
        <color theme="7" tint="-0.249977111117893"/>
      </bottom>
      <diagonal/>
    </border>
    <border>
      <left style="thin">
        <color rgb="FF7F7F7F"/>
      </left>
      <right/>
      <top style="medium">
        <color theme="7" tint="-0.249977111117893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95">
    <xf numFmtId="0" fontId="0" fillId="0" borderId="0" xfId="0"/>
    <xf numFmtId="0" fontId="2" fillId="0" borderId="2" xfId="1" applyFont="1" applyFill="1" applyBorder="1" applyAlignment="1"/>
    <xf numFmtId="0" fontId="2" fillId="0" borderId="0" xfId="1" applyFont="1" applyFill="1" applyBorder="1" applyAlignment="1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2" fillId="0" borderId="3" xfId="1" applyFont="1" applyFill="1" applyBorder="1" applyAlignment="1"/>
    <xf numFmtId="0" fontId="2" fillId="0" borderId="4" xfId="1" applyFont="1" applyFill="1" applyBorder="1" applyAlignment="1"/>
    <xf numFmtId="0" fontId="2" fillId="2" borderId="1" xfId="1" applyFont="1" applyAlignment="1">
      <alignment horizontal="center" wrapText="1"/>
    </xf>
    <xf numFmtId="3" fontId="2" fillId="3" borderId="1" xfId="1" applyNumberFormat="1" applyFont="1" applyFill="1" applyAlignment="1">
      <alignment wrapText="1"/>
    </xf>
    <xf numFmtId="0" fontId="2" fillId="2" borderId="8" xfId="1" applyFont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wrapText="1"/>
    </xf>
    <xf numFmtId="9" fontId="2" fillId="3" borderId="1" xfId="1" applyNumberFormat="1" applyFont="1" applyFill="1" applyBorder="1" applyAlignment="1">
      <alignment horizontal="right" wrapText="1"/>
    </xf>
    <xf numFmtId="9" fontId="2" fillId="3" borderId="1" xfId="1" applyNumberFormat="1" applyFont="1" applyFill="1" applyBorder="1" applyAlignment="1">
      <alignment wrapText="1"/>
    </xf>
    <xf numFmtId="0" fontId="2" fillId="3" borderId="1" xfId="1" applyFont="1" applyFill="1" applyBorder="1" applyAlignment="1">
      <alignment wrapText="1"/>
    </xf>
    <xf numFmtId="3" fontId="2" fillId="4" borderId="13" xfId="1" applyNumberFormat="1" applyFont="1" applyFill="1" applyBorder="1" applyAlignment="1">
      <alignment horizontal="center" wrapText="1"/>
    </xf>
    <xf numFmtId="4" fontId="2" fillId="3" borderId="1" xfId="1" applyNumberFormat="1" applyFont="1" applyFill="1" applyAlignment="1">
      <alignment horizontal="right" wrapText="1"/>
    </xf>
    <xf numFmtId="4" fontId="2" fillId="3" borderId="1" xfId="1" applyNumberFormat="1" applyFont="1" applyFill="1" applyAlignment="1">
      <alignment wrapText="1"/>
    </xf>
    <xf numFmtId="0" fontId="2" fillId="2" borderId="19" xfId="1" applyFont="1" applyBorder="1" applyAlignment="1">
      <alignment horizontal="center" vertical="center" wrapText="1"/>
    </xf>
    <xf numFmtId="4" fontId="4" fillId="0" borderId="0" xfId="0" applyNumberFormat="1" applyFont="1"/>
    <xf numFmtId="0" fontId="6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vertical="center"/>
    </xf>
    <xf numFmtId="0" fontId="0" fillId="3" borderId="0" xfId="0" applyFill="1" applyBorder="1"/>
    <xf numFmtId="0" fontId="3" fillId="3" borderId="0" xfId="0" applyFont="1" applyFill="1" applyBorder="1"/>
    <xf numFmtId="0" fontId="2" fillId="2" borderId="24" xfId="1" applyFont="1" applyBorder="1" applyAlignment="1">
      <alignment horizontal="center" vertical="center" wrapText="1"/>
    </xf>
    <xf numFmtId="10" fontId="2" fillId="4" borderId="13" xfId="1" applyNumberFormat="1" applyFont="1" applyFill="1" applyBorder="1" applyAlignment="1">
      <alignment horizontal="center" wrapText="1"/>
    </xf>
    <xf numFmtId="0" fontId="4" fillId="3" borderId="0" xfId="0" applyFont="1" applyFill="1" applyBorder="1"/>
    <xf numFmtId="0" fontId="9" fillId="3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/>
    </xf>
    <xf numFmtId="4" fontId="10" fillId="3" borderId="0" xfId="0" applyNumberFormat="1" applyFont="1" applyFill="1" applyBorder="1" applyAlignment="1">
      <alignment horizontal="center" vertical="center" wrapText="1"/>
    </xf>
    <xf numFmtId="4" fontId="11" fillId="3" borderId="0" xfId="0" applyNumberFormat="1" applyFont="1" applyFill="1" applyBorder="1" applyAlignment="1">
      <alignment horizontal="center" wrapText="1"/>
    </xf>
    <xf numFmtId="0" fontId="10" fillId="3" borderId="0" xfId="0" applyFont="1" applyFill="1" applyBorder="1" applyAlignment="1">
      <alignment horizontal="center"/>
    </xf>
    <xf numFmtId="4" fontId="10" fillId="3" borderId="0" xfId="0" applyNumberFormat="1" applyFont="1" applyFill="1" applyBorder="1" applyAlignment="1">
      <alignment horizontal="center"/>
    </xf>
    <xf numFmtId="4" fontId="3" fillId="0" borderId="0" xfId="0" applyNumberFormat="1" applyFont="1"/>
    <xf numFmtId="4" fontId="2" fillId="2" borderId="8" xfId="1" applyNumberFormat="1" applyFont="1" applyBorder="1" applyAlignment="1">
      <alignment horizontal="center" vertical="center" wrapText="1"/>
    </xf>
    <xf numFmtId="4" fontId="7" fillId="0" borderId="0" xfId="0" applyNumberFormat="1" applyFont="1"/>
    <xf numFmtId="4" fontId="0" fillId="0" borderId="0" xfId="0" applyNumberFormat="1"/>
    <xf numFmtId="0" fontId="2" fillId="3" borderId="1" xfId="1" applyNumberFormat="1" applyFont="1" applyFill="1" applyAlignment="1"/>
    <xf numFmtId="3" fontId="2" fillId="0" borderId="13" xfId="1" applyNumberFormat="1" applyFont="1" applyFill="1" applyBorder="1" applyAlignment="1">
      <alignment horizontal="center" wrapText="1"/>
    </xf>
    <xf numFmtId="10" fontId="2" fillId="0" borderId="13" xfId="1" applyNumberFormat="1" applyFont="1" applyFill="1" applyBorder="1" applyAlignment="1">
      <alignment horizontal="center" wrapText="1"/>
    </xf>
    <xf numFmtId="0" fontId="2" fillId="0" borderId="13" xfId="1" applyFont="1" applyFill="1" applyBorder="1" applyAlignment="1">
      <alignment horizontal="center" wrapText="1"/>
    </xf>
    <xf numFmtId="0" fontId="2" fillId="0" borderId="14" xfId="1" applyFont="1" applyFill="1" applyBorder="1" applyAlignment="1">
      <alignment horizontal="center" wrapText="1"/>
    </xf>
    <xf numFmtId="0" fontId="2" fillId="0" borderId="13" xfId="1" applyNumberFormat="1" applyFont="1" applyFill="1" applyBorder="1" applyAlignment="1">
      <alignment horizontal="center" wrapText="1"/>
    </xf>
    <xf numFmtId="0" fontId="2" fillId="0" borderId="14" xfId="1" applyNumberFormat="1" applyFont="1" applyFill="1" applyBorder="1" applyAlignment="1">
      <alignment horizontal="center" wrapText="1"/>
    </xf>
    <xf numFmtId="10" fontId="2" fillId="3" borderId="10" xfId="1" applyNumberFormat="1" applyFont="1" applyFill="1" applyBorder="1" applyAlignment="1">
      <alignment horizontal="center" wrapText="1"/>
    </xf>
    <xf numFmtId="10" fontId="2" fillId="3" borderId="3" xfId="1" applyNumberFormat="1" applyFont="1" applyFill="1" applyBorder="1" applyAlignment="1">
      <alignment horizontal="center" wrapText="1"/>
    </xf>
    <xf numFmtId="4" fontId="10" fillId="3" borderId="0" xfId="0" applyNumberFormat="1" applyFont="1" applyFill="1" applyBorder="1" applyAlignment="1">
      <alignment horizontal="center"/>
    </xf>
    <xf numFmtId="0" fontId="2" fillId="0" borderId="5" xfId="1" applyFont="1" applyFill="1" applyBorder="1" applyAlignment="1">
      <alignment horizontal="center" wrapText="1"/>
    </xf>
    <xf numFmtId="0" fontId="2" fillId="0" borderId="11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wrapText="1"/>
    </xf>
    <xf numFmtId="0" fontId="2" fillId="3" borderId="5" xfId="1" applyFont="1" applyFill="1" applyBorder="1" applyAlignment="1">
      <alignment horizontal="center" wrapText="1"/>
    </xf>
    <xf numFmtId="0" fontId="2" fillId="3" borderId="6" xfId="1" applyFont="1" applyFill="1" applyBorder="1" applyAlignment="1">
      <alignment horizontal="center" wrapText="1"/>
    </xf>
    <xf numFmtId="9" fontId="2" fillId="3" borderId="5" xfId="1" applyNumberFormat="1" applyFont="1" applyFill="1" applyBorder="1" applyAlignment="1">
      <alignment horizontal="right" wrapText="1"/>
    </xf>
    <xf numFmtId="0" fontId="2" fillId="3" borderId="6" xfId="1" applyFont="1" applyFill="1" applyBorder="1" applyAlignment="1">
      <alignment horizontal="right" wrapText="1"/>
    </xf>
    <xf numFmtId="4" fontId="2" fillId="3" borderId="5" xfId="1" applyNumberFormat="1" applyFont="1" applyFill="1" applyBorder="1" applyAlignment="1">
      <alignment horizontal="right" wrapText="1"/>
    </xf>
    <xf numFmtId="4" fontId="2" fillId="3" borderId="6" xfId="1" applyNumberFormat="1" applyFont="1" applyFill="1" applyBorder="1" applyAlignment="1">
      <alignment horizontal="right" wrapText="1"/>
    </xf>
    <xf numFmtId="0" fontId="2" fillId="3" borderId="5" xfId="1" applyNumberFormat="1" applyFont="1" applyFill="1" applyBorder="1" applyAlignment="1">
      <alignment horizontal="center" wrapText="1"/>
    </xf>
    <xf numFmtId="0" fontId="2" fillId="3" borderId="6" xfId="1" applyNumberFormat="1" applyFont="1" applyFill="1" applyBorder="1" applyAlignment="1">
      <alignment horizontal="center" wrapText="1"/>
    </xf>
    <xf numFmtId="0" fontId="2" fillId="2" borderId="5" xfId="1" applyFont="1" applyBorder="1" applyAlignment="1">
      <alignment horizontal="center" wrapText="1"/>
    </xf>
    <xf numFmtId="0" fontId="2" fillId="2" borderId="6" xfId="1" applyFont="1" applyBorder="1" applyAlignment="1">
      <alignment horizontal="center" wrapText="1"/>
    </xf>
    <xf numFmtId="0" fontId="14" fillId="2" borderId="7" xfId="1" applyFont="1" applyBorder="1" applyAlignment="1">
      <alignment horizontal="center" vertical="center" wrapText="1"/>
    </xf>
    <xf numFmtId="0" fontId="16" fillId="2" borderId="9" xfId="1" applyFont="1" applyBorder="1" applyAlignment="1">
      <alignment horizontal="center" vertical="center" wrapText="1"/>
    </xf>
    <xf numFmtId="0" fontId="16" fillId="2" borderId="15" xfId="1" applyFont="1" applyBorder="1" applyAlignment="1">
      <alignment horizontal="center" vertical="center" wrapText="1"/>
    </xf>
    <xf numFmtId="3" fontId="2" fillId="3" borderId="5" xfId="1" applyNumberFormat="1" applyFont="1" applyFill="1" applyBorder="1" applyAlignment="1">
      <alignment horizontal="center" wrapText="1"/>
    </xf>
    <xf numFmtId="3" fontId="2" fillId="3" borderId="6" xfId="1" applyNumberFormat="1" applyFont="1" applyFill="1" applyBorder="1" applyAlignment="1">
      <alignment horizontal="center" wrapText="1"/>
    </xf>
    <xf numFmtId="0" fontId="2" fillId="3" borderId="11" xfId="1" applyFont="1" applyFill="1" applyBorder="1" applyAlignment="1">
      <alignment horizontal="center" wrapText="1"/>
    </xf>
    <xf numFmtId="0" fontId="2" fillId="5" borderId="16" xfId="1" applyFont="1" applyFill="1" applyBorder="1" applyAlignment="1">
      <alignment horizontal="center" wrapText="1"/>
    </xf>
    <xf numFmtId="0" fontId="2" fillId="5" borderId="17" xfId="1" applyFont="1" applyFill="1" applyBorder="1" applyAlignment="1">
      <alignment horizontal="center" wrapText="1"/>
    </xf>
    <xf numFmtId="0" fontId="2" fillId="5" borderId="18" xfId="1" applyFont="1" applyFill="1" applyBorder="1" applyAlignment="1">
      <alignment horizontal="center" wrapText="1"/>
    </xf>
    <xf numFmtId="0" fontId="2" fillId="5" borderId="16" xfId="1" applyNumberFormat="1" applyFont="1" applyFill="1" applyBorder="1" applyAlignment="1">
      <alignment horizontal="center" wrapText="1"/>
    </xf>
    <xf numFmtId="0" fontId="2" fillId="5" borderId="17" xfId="1" applyNumberFormat="1" applyFont="1" applyFill="1" applyBorder="1" applyAlignment="1">
      <alignment horizontal="center" wrapText="1"/>
    </xf>
    <xf numFmtId="3" fontId="2" fillId="3" borderId="11" xfId="1" applyNumberFormat="1" applyFont="1" applyFill="1" applyBorder="1" applyAlignment="1">
      <alignment horizontal="center" wrapText="1"/>
    </xf>
    <xf numFmtId="10" fontId="2" fillId="3" borderId="12" xfId="1" applyNumberFormat="1" applyFont="1" applyFill="1" applyBorder="1" applyAlignment="1">
      <alignment horizontal="center" wrapText="1"/>
    </xf>
    <xf numFmtId="0" fontId="2" fillId="4" borderId="13" xfId="1" applyFont="1" applyFill="1" applyBorder="1" applyAlignment="1">
      <alignment horizontal="center" wrapText="1"/>
    </xf>
    <xf numFmtId="0" fontId="2" fillId="4" borderId="14" xfId="1" applyFont="1" applyFill="1" applyBorder="1" applyAlignment="1">
      <alignment horizontal="center" wrapText="1"/>
    </xf>
    <xf numFmtId="4" fontId="2" fillId="4" borderId="13" xfId="1" applyNumberFormat="1" applyFont="1" applyFill="1" applyBorder="1" applyAlignment="1">
      <alignment horizontal="center" wrapText="1"/>
    </xf>
    <xf numFmtId="0" fontId="12" fillId="2" borderId="7" xfId="1" applyFont="1" applyBorder="1" applyAlignment="1">
      <alignment horizontal="center" vertical="center" wrapText="1"/>
    </xf>
    <xf numFmtId="0" fontId="2" fillId="2" borderId="9" xfId="1" applyFont="1" applyBorder="1" applyAlignment="1">
      <alignment horizontal="center" vertical="center" wrapText="1"/>
    </xf>
    <xf numFmtId="0" fontId="2" fillId="2" borderId="15" xfId="1" applyFont="1" applyBorder="1" applyAlignment="1">
      <alignment horizontal="center" vertical="center" wrapText="1"/>
    </xf>
    <xf numFmtId="3" fontId="2" fillId="5" borderId="16" xfId="1" applyNumberFormat="1" applyFont="1" applyFill="1" applyBorder="1" applyAlignment="1">
      <alignment horizontal="center" wrapText="1"/>
    </xf>
    <xf numFmtId="4" fontId="2" fillId="3" borderId="5" xfId="1" applyNumberFormat="1" applyFont="1" applyFill="1" applyBorder="1" applyAlignment="1">
      <alignment horizontal="center" wrapText="1"/>
    </xf>
    <xf numFmtId="4" fontId="2" fillId="3" borderId="6" xfId="1" applyNumberFormat="1" applyFont="1" applyFill="1" applyBorder="1" applyAlignment="1">
      <alignment horizontal="center" wrapText="1"/>
    </xf>
    <xf numFmtId="0" fontId="2" fillId="6" borderId="20" xfId="1" applyFont="1" applyFill="1" applyBorder="1" applyAlignment="1">
      <alignment horizontal="center" wrapText="1"/>
    </xf>
    <xf numFmtId="0" fontId="2" fillId="6" borderId="21" xfId="1" applyFont="1" applyFill="1" applyBorder="1" applyAlignment="1">
      <alignment horizontal="center" wrapText="1"/>
    </xf>
    <xf numFmtId="0" fontId="2" fillId="6" borderId="22" xfId="1" applyFont="1" applyFill="1" applyBorder="1" applyAlignment="1">
      <alignment horizontal="center" wrapText="1"/>
    </xf>
    <xf numFmtId="4" fontId="2" fillId="6" borderId="23" xfId="1" applyNumberFormat="1" applyFont="1" applyFill="1" applyBorder="1" applyAlignment="1">
      <alignment horizontal="center" wrapText="1"/>
    </xf>
    <xf numFmtId="4" fontId="2" fillId="6" borderId="21" xfId="1" applyNumberFormat="1" applyFont="1" applyFill="1" applyBorder="1" applyAlignment="1">
      <alignment horizontal="center" wrapText="1"/>
    </xf>
    <xf numFmtId="4" fontId="2" fillId="3" borderId="11" xfId="1" applyNumberFormat="1" applyFont="1" applyFill="1" applyBorder="1" applyAlignment="1">
      <alignment horizontal="center" wrapText="1"/>
    </xf>
    <xf numFmtId="4" fontId="2" fillId="4" borderId="14" xfId="1" applyNumberFormat="1" applyFont="1" applyFill="1" applyBorder="1" applyAlignment="1">
      <alignment horizontal="center" wrapText="1"/>
    </xf>
    <xf numFmtId="4" fontId="2" fillId="5" borderId="16" xfId="1" applyNumberFormat="1" applyFont="1" applyFill="1" applyBorder="1" applyAlignment="1">
      <alignment horizontal="center" wrapText="1"/>
    </xf>
    <xf numFmtId="4" fontId="2" fillId="5" borderId="17" xfId="1" applyNumberFormat="1" applyFont="1" applyFill="1" applyBorder="1" applyAlignment="1">
      <alignment horizontal="center" wrapText="1"/>
    </xf>
    <xf numFmtId="0" fontId="2" fillId="2" borderId="7" xfId="1" applyFont="1" applyBorder="1" applyAlignment="1">
      <alignment horizontal="center" vertical="center" wrapText="1"/>
    </xf>
    <xf numFmtId="0" fontId="2" fillId="3" borderId="11" xfId="1" applyNumberFormat="1" applyFont="1" applyFill="1" applyBorder="1" applyAlignment="1">
      <alignment horizontal="center" wrapText="1"/>
    </xf>
  </cellXfs>
  <cellStyles count="2"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tabSelected="1" zoomScale="70" zoomScaleNormal="70" workbookViewId="0">
      <selection activeCell="G13" sqref="G13:G14"/>
    </sheetView>
  </sheetViews>
  <sheetFormatPr defaultRowHeight="15" x14ac:dyDescent="0.25"/>
  <cols>
    <col min="1" max="1" width="19.85546875" customWidth="1"/>
    <col min="2" max="2" width="12.42578125" customWidth="1"/>
    <col min="3" max="3" width="10.5703125" customWidth="1"/>
    <col min="4" max="4" width="23.28515625" customWidth="1"/>
    <col min="5" max="5" width="21" style="38" customWidth="1"/>
    <col min="6" max="6" width="31" customWidth="1"/>
    <col min="7" max="7" width="16.5703125" customWidth="1"/>
    <col min="8" max="8" width="49.28515625" style="24" customWidth="1"/>
  </cols>
  <sheetData>
    <row r="1" spans="1:8" ht="16.5" customHeight="1" x14ac:dyDescent="0.3">
      <c r="A1" s="1" t="s">
        <v>0</v>
      </c>
      <c r="B1" s="2"/>
      <c r="C1" s="3"/>
      <c r="D1" s="3"/>
      <c r="E1" s="35"/>
      <c r="F1" s="3"/>
      <c r="G1" s="3"/>
      <c r="H1" s="28"/>
    </row>
    <row r="2" spans="1:8" ht="0.75" customHeight="1" x14ac:dyDescent="0.3">
      <c r="A2" s="6"/>
      <c r="B2" s="7"/>
      <c r="C2" s="3"/>
      <c r="D2" s="3"/>
      <c r="E2" s="35"/>
      <c r="F2" s="3"/>
      <c r="G2" s="3"/>
      <c r="H2" s="28"/>
    </row>
    <row r="3" spans="1:8" ht="66" customHeight="1" x14ac:dyDescent="0.3">
      <c r="A3" s="60" t="s">
        <v>31</v>
      </c>
      <c r="B3" s="8" t="s">
        <v>2</v>
      </c>
      <c r="C3" s="8" t="s">
        <v>3</v>
      </c>
      <c r="D3" s="8" t="s">
        <v>30</v>
      </c>
      <c r="E3" s="19"/>
      <c r="F3" s="3"/>
      <c r="G3" s="3"/>
      <c r="H3" s="28"/>
    </row>
    <row r="4" spans="1:8" ht="16.5" x14ac:dyDescent="0.3">
      <c r="A4" s="61"/>
      <c r="B4" s="9">
        <v>779.48</v>
      </c>
      <c r="C4" s="9">
        <v>29630</v>
      </c>
      <c r="D4" s="39">
        <f>843757.4+105064.79+679566.0552+407097.06</f>
        <v>2035485.3052000001</v>
      </c>
      <c r="E4" s="19"/>
      <c r="F4" s="3"/>
      <c r="G4" s="3"/>
      <c r="H4" s="28"/>
    </row>
    <row r="5" spans="1:8" ht="17.25" thickBot="1" x14ac:dyDescent="0.35">
      <c r="A5" s="3"/>
      <c r="B5" s="3"/>
      <c r="C5" s="3"/>
      <c r="D5" s="3"/>
      <c r="E5" s="35"/>
      <c r="F5" s="3"/>
      <c r="G5" s="3"/>
      <c r="H5" s="28"/>
    </row>
    <row r="6" spans="1:8" ht="96.75" customHeight="1" x14ac:dyDescent="0.25">
      <c r="A6" s="62" t="s">
        <v>29</v>
      </c>
      <c r="B6" s="10" t="s">
        <v>5</v>
      </c>
      <c r="C6" s="10" t="s">
        <v>6</v>
      </c>
      <c r="D6" s="10" t="s">
        <v>7</v>
      </c>
      <c r="E6" s="36" t="s">
        <v>8</v>
      </c>
      <c r="F6" s="10" t="s">
        <v>9</v>
      </c>
      <c r="G6" s="26" t="s">
        <v>10</v>
      </c>
      <c r="H6" s="29"/>
    </row>
    <row r="7" spans="1:8" ht="21" x14ac:dyDescent="0.35">
      <c r="A7" s="63"/>
      <c r="B7" s="52">
        <v>1</v>
      </c>
      <c r="C7" s="11"/>
      <c r="D7" s="12"/>
      <c r="E7" s="17"/>
      <c r="F7" s="65">
        <f>E7+E8</f>
        <v>0</v>
      </c>
      <c r="G7" s="46">
        <f>F7/E22</f>
        <v>0</v>
      </c>
      <c r="H7" s="30"/>
    </row>
    <row r="8" spans="1:8" ht="21" x14ac:dyDescent="0.35">
      <c r="A8" s="63"/>
      <c r="B8" s="53"/>
      <c r="C8" s="11"/>
      <c r="D8" s="12"/>
      <c r="E8" s="17"/>
      <c r="F8" s="66"/>
      <c r="G8" s="47"/>
      <c r="H8" s="30"/>
    </row>
    <row r="9" spans="1:8" ht="66" customHeight="1" x14ac:dyDescent="0.3">
      <c r="A9" s="63"/>
      <c r="B9" s="52">
        <v>2</v>
      </c>
      <c r="C9" s="11" t="s">
        <v>11</v>
      </c>
      <c r="D9" s="12" t="s">
        <v>12</v>
      </c>
      <c r="E9" s="17">
        <v>698186.44</v>
      </c>
      <c r="F9" s="58">
        <f>698186.44+80000</f>
        <v>778186.44</v>
      </c>
      <c r="G9" s="46">
        <f>F9/E22</f>
        <v>0.3823100260227808</v>
      </c>
      <c r="H9" s="31"/>
    </row>
    <row r="10" spans="1:8" ht="21" x14ac:dyDescent="0.35">
      <c r="A10" s="63"/>
      <c r="B10" s="67"/>
      <c r="C10" s="11" t="s">
        <v>13</v>
      </c>
      <c r="D10" s="13">
        <v>1</v>
      </c>
      <c r="E10" s="17">
        <f>200000-120000</f>
        <v>80000</v>
      </c>
      <c r="F10" s="59"/>
      <c r="G10" s="47"/>
      <c r="H10" s="32"/>
    </row>
    <row r="11" spans="1:8" ht="21" x14ac:dyDescent="0.35">
      <c r="A11" s="63"/>
      <c r="B11" s="52">
        <v>3</v>
      </c>
      <c r="C11" s="11"/>
      <c r="D11" s="13"/>
      <c r="E11" s="17"/>
      <c r="F11" s="65">
        <f>E11+E12</f>
        <v>0</v>
      </c>
      <c r="G11" s="46">
        <f>F11/E22</f>
        <v>0</v>
      </c>
      <c r="H11" s="33"/>
    </row>
    <row r="12" spans="1:8" ht="15.75" customHeight="1" x14ac:dyDescent="0.35">
      <c r="A12" s="63"/>
      <c r="B12" s="53"/>
      <c r="C12" s="11"/>
      <c r="D12" s="13"/>
      <c r="E12" s="17"/>
      <c r="F12" s="66"/>
      <c r="G12" s="47"/>
      <c r="H12" s="33"/>
    </row>
    <row r="13" spans="1:8" ht="21" x14ac:dyDescent="0.35">
      <c r="A13" s="63"/>
      <c r="B13" s="52">
        <v>4</v>
      </c>
      <c r="C13" s="11"/>
      <c r="D13" s="14"/>
      <c r="E13" s="17"/>
      <c r="F13" s="65">
        <f>E13+E14</f>
        <v>0</v>
      </c>
      <c r="G13" s="46">
        <f>F13/E22</f>
        <v>0</v>
      </c>
      <c r="H13" s="33"/>
    </row>
    <row r="14" spans="1:8" ht="21" x14ac:dyDescent="0.35">
      <c r="A14" s="63"/>
      <c r="B14" s="53"/>
      <c r="C14" s="11"/>
      <c r="D14" s="14"/>
      <c r="E14" s="17"/>
      <c r="F14" s="66"/>
      <c r="G14" s="47"/>
      <c r="H14" s="33"/>
    </row>
    <row r="15" spans="1:8" ht="15" customHeight="1" x14ac:dyDescent="0.25">
      <c r="A15" s="63"/>
      <c r="B15" s="52">
        <v>5</v>
      </c>
      <c r="C15" s="52" t="s">
        <v>14</v>
      </c>
      <c r="D15" s="54" t="s">
        <v>12</v>
      </c>
      <c r="E15" s="56">
        <v>105064.79000000001</v>
      </c>
      <c r="F15" s="58">
        <f>E15+E16</f>
        <v>105064.79000000001</v>
      </c>
      <c r="G15" s="46">
        <f>F15/E22</f>
        <v>5.1616579953485189E-2</v>
      </c>
      <c r="H15" s="48"/>
    </row>
    <row r="16" spans="1:8" ht="31.5" customHeight="1" x14ac:dyDescent="0.25">
      <c r="A16" s="63"/>
      <c r="B16" s="53"/>
      <c r="C16" s="53"/>
      <c r="D16" s="55"/>
      <c r="E16" s="57"/>
      <c r="F16" s="59"/>
      <c r="G16" s="47"/>
      <c r="H16" s="48"/>
    </row>
    <row r="17" spans="1:15" ht="21" x14ac:dyDescent="0.35">
      <c r="A17" s="63"/>
      <c r="B17" s="49">
        <v>6</v>
      </c>
      <c r="C17" s="11" t="s">
        <v>15</v>
      </c>
      <c r="D17" s="13">
        <v>1</v>
      </c>
      <c r="E17" s="17">
        <f>140000+2500.17+60120.31+77379.52</f>
        <v>280000</v>
      </c>
      <c r="F17" s="58">
        <f>E17+E18+E19+E20</f>
        <v>745137.02</v>
      </c>
      <c r="G17" s="46">
        <f>F17/E22</f>
        <v>0.36607339689282864</v>
      </c>
      <c r="H17" s="34"/>
    </row>
    <row r="18" spans="1:15" ht="21" x14ac:dyDescent="0.35">
      <c r="A18" s="63"/>
      <c r="B18" s="50"/>
      <c r="C18" s="11" t="s">
        <v>16</v>
      </c>
      <c r="D18" s="13">
        <v>0.9</v>
      </c>
      <c r="E18" s="17">
        <v>214005.02</v>
      </c>
      <c r="F18" s="94"/>
      <c r="G18" s="74"/>
      <c r="H18" s="34"/>
    </row>
    <row r="19" spans="1:15" ht="115.5" customHeight="1" x14ac:dyDescent="0.3">
      <c r="A19" s="63"/>
      <c r="B19" s="50"/>
      <c r="C19" s="11" t="s">
        <v>17</v>
      </c>
      <c r="D19" s="12" t="s">
        <v>18</v>
      </c>
      <c r="E19" s="17">
        <v>137213</v>
      </c>
      <c r="F19" s="94"/>
      <c r="G19" s="74"/>
      <c r="H19" s="31"/>
    </row>
    <row r="20" spans="1:15" ht="115.5" customHeight="1" x14ac:dyDescent="0.3">
      <c r="A20" s="63"/>
      <c r="B20" s="51"/>
      <c r="C20" s="11" t="s">
        <v>19</v>
      </c>
      <c r="D20" s="12" t="s">
        <v>20</v>
      </c>
      <c r="E20" s="17">
        <v>113919</v>
      </c>
      <c r="F20" s="59"/>
      <c r="G20" s="47"/>
      <c r="H20" s="31"/>
    </row>
    <row r="21" spans="1:15" ht="35.25" customHeight="1" x14ac:dyDescent="0.3">
      <c r="A21" s="63"/>
      <c r="B21" s="42" t="s">
        <v>21</v>
      </c>
      <c r="C21" s="43"/>
      <c r="D21" s="40"/>
      <c r="E21" s="44">
        <f>369205.43+37891.63</f>
        <v>407097.06</v>
      </c>
      <c r="F21" s="45"/>
      <c r="G21" s="41">
        <f>E21/E22</f>
        <v>0.19999999948906533</v>
      </c>
      <c r="H21" s="28"/>
    </row>
    <row r="22" spans="1:15" ht="17.25" customHeight="1" thickBot="1" x14ac:dyDescent="0.35">
      <c r="A22" s="64"/>
      <c r="B22" s="68" t="s">
        <v>28</v>
      </c>
      <c r="C22" s="69"/>
      <c r="D22" s="70"/>
      <c r="E22" s="71">
        <f>843757.4+105064.79+679566.0552+407097.06</f>
        <v>2035485.3052000001</v>
      </c>
      <c r="F22" s="72"/>
      <c r="G22" s="72"/>
      <c r="H22" s="28"/>
    </row>
    <row r="23" spans="1:15" ht="16.5" x14ac:dyDescent="0.3">
      <c r="A23" s="4"/>
      <c r="B23" s="4"/>
      <c r="C23" s="4"/>
      <c r="D23" s="4"/>
      <c r="E23" s="19"/>
      <c r="F23" s="4"/>
      <c r="G23" s="4"/>
      <c r="H23" s="28"/>
    </row>
    <row r="24" spans="1:15" s="22" customFormat="1" ht="18" x14ac:dyDescent="0.3">
      <c r="A24" s="20" t="s">
        <v>22</v>
      </c>
      <c r="B24" s="21"/>
      <c r="C24" s="21"/>
      <c r="D24" s="21"/>
      <c r="E24" s="37"/>
      <c r="F24" s="21"/>
      <c r="G24" s="21"/>
      <c r="H24" s="25"/>
    </row>
    <row r="25" spans="1:15" s="22" customFormat="1" ht="18" x14ac:dyDescent="0.3">
      <c r="A25" s="20" t="s">
        <v>23</v>
      </c>
      <c r="B25" s="21"/>
      <c r="C25" s="21"/>
      <c r="D25" s="21"/>
      <c r="E25" s="37"/>
      <c r="F25" s="21"/>
      <c r="G25" s="21"/>
      <c r="H25" s="25"/>
    </row>
    <row r="26" spans="1:15" s="22" customFormat="1" ht="18" x14ac:dyDescent="0.3">
      <c r="A26" s="20" t="s">
        <v>24</v>
      </c>
      <c r="B26" s="21"/>
      <c r="C26" s="21"/>
      <c r="D26" s="21"/>
      <c r="E26" s="37"/>
      <c r="F26" s="21"/>
      <c r="G26" s="21"/>
      <c r="H26" s="25"/>
    </row>
    <row r="27" spans="1:15" s="22" customFormat="1" ht="18" x14ac:dyDescent="0.3">
      <c r="A27" s="20" t="s">
        <v>25</v>
      </c>
      <c r="B27" s="21"/>
      <c r="C27" s="21"/>
      <c r="D27" s="21"/>
      <c r="E27" s="37"/>
      <c r="F27" s="21"/>
      <c r="G27" s="21"/>
      <c r="H27" s="25"/>
    </row>
    <row r="28" spans="1:15" s="22" customFormat="1" ht="18" x14ac:dyDescent="0.3">
      <c r="A28" s="20" t="s">
        <v>26</v>
      </c>
      <c r="B28" s="21"/>
      <c r="C28" s="21"/>
      <c r="D28" s="21"/>
      <c r="E28" s="37"/>
      <c r="F28" s="21"/>
      <c r="G28" s="21"/>
      <c r="H28" s="25"/>
    </row>
    <row r="29" spans="1:15" s="22" customFormat="1" ht="18" x14ac:dyDescent="0.3">
      <c r="A29" s="20"/>
      <c r="B29" s="21"/>
      <c r="C29" s="21"/>
      <c r="D29" s="21"/>
      <c r="E29" s="37"/>
      <c r="F29" s="21"/>
      <c r="G29" s="21"/>
      <c r="H29" s="25"/>
    </row>
    <row r="30" spans="1:15" s="22" customFormat="1" ht="16.5" x14ac:dyDescent="0.3">
      <c r="A30" s="23"/>
      <c r="B30" s="21"/>
      <c r="C30" s="21"/>
      <c r="D30" s="21"/>
      <c r="E30" s="37"/>
      <c r="F30" s="21"/>
      <c r="G30" s="21"/>
      <c r="H30" s="25"/>
    </row>
    <row r="31" spans="1:15" s="5" customFormat="1" ht="16.5" x14ac:dyDescent="0.3">
      <c r="A31" s="4"/>
      <c r="B31" s="4"/>
      <c r="C31" s="4"/>
      <c r="D31" s="4"/>
      <c r="E31" s="19"/>
      <c r="F31" s="4"/>
      <c r="G31" s="4"/>
      <c r="H31" s="28"/>
      <c r="I31"/>
      <c r="J31"/>
      <c r="K31"/>
      <c r="L31"/>
      <c r="M31"/>
      <c r="N31"/>
      <c r="O31"/>
    </row>
  </sheetData>
  <mergeCells count="28">
    <mergeCell ref="A3:A4"/>
    <mergeCell ref="A6:A22"/>
    <mergeCell ref="B7:B8"/>
    <mergeCell ref="F7:F8"/>
    <mergeCell ref="G7:G8"/>
    <mergeCell ref="B9:B10"/>
    <mergeCell ref="F9:F10"/>
    <mergeCell ref="G9:G10"/>
    <mergeCell ref="B11:B12"/>
    <mergeCell ref="F11:F12"/>
    <mergeCell ref="B22:D22"/>
    <mergeCell ref="E22:G22"/>
    <mergeCell ref="G11:G12"/>
    <mergeCell ref="B13:B14"/>
    <mergeCell ref="F13:F14"/>
    <mergeCell ref="G13:G14"/>
    <mergeCell ref="B21:C21"/>
    <mergeCell ref="E21:F21"/>
    <mergeCell ref="G15:G16"/>
    <mergeCell ref="H15:H16"/>
    <mergeCell ref="B17:B20"/>
    <mergeCell ref="F17:F20"/>
    <mergeCell ref="G17:G20"/>
    <mergeCell ref="B15:B16"/>
    <mergeCell ref="C15:C16"/>
    <mergeCell ref="D15:D16"/>
    <mergeCell ref="E15:E16"/>
    <mergeCell ref="F15:F16"/>
  </mergeCells>
  <pageMargins left="0.7" right="0.7" top="0.75" bottom="0.75" header="0.3" footer="0.3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opLeftCell="A11" workbookViewId="0">
      <selection activeCell="D4" sqref="D4"/>
    </sheetView>
  </sheetViews>
  <sheetFormatPr defaultRowHeight="15" x14ac:dyDescent="0.25"/>
  <cols>
    <col min="4" max="4" width="20.140625" customWidth="1"/>
    <col min="5" max="5" width="15.5703125" customWidth="1"/>
    <col min="7" max="7" width="15.7109375" customWidth="1"/>
  </cols>
  <sheetData>
    <row r="1" spans="1:7" ht="16.5" x14ac:dyDescent="0.3">
      <c r="A1" s="1" t="s">
        <v>0</v>
      </c>
      <c r="B1" s="2"/>
      <c r="C1" s="3"/>
      <c r="D1" s="3"/>
      <c r="E1" s="3"/>
      <c r="F1" s="3"/>
      <c r="G1" s="3"/>
    </row>
    <row r="2" spans="1:7" ht="16.5" x14ac:dyDescent="0.3">
      <c r="A2" s="6"/>
      <c r="B2" s="7"/>
      <c r="C2" s="3"/>
      <c r="D2" s="3"/>
      <c r="E2" s="3"/>
      <c r="F2" s="3"/>
      <c r="G2" s="3"/>
    </row>
    <row r="3" spans="1:7" ht="82.5" x14ac:dyDescent="0.3">
      <c r="A3" s="60" t="s">
        <v>1</v>
      </c>
      <c r="B3" s="8" t="s">
        <v>2</v>
      </c>
      <c r="C3" s="8" t="s">
        <v>3</v>
      </c>
      <c r="D3" s="8" t="s">
        <v>4</v>
      </c>
      <c r="E3" s="4"/>
      <c r="F3" s="3"/>
      <c r="G3" s="3"/>
    </row>
    <row r="4" spans="1:7" ht="16.5" x14ac:dyDescent="0.3">
      <c r="A4" s="61"/>
      <c r="B4" s="9">
        <v>779.48</v>
      </c>
      <c r="C4" s="9">
        <v>29630</v>
      </c>
      <c r="D4" s="9">
        <f>985.37*B4+19.84*C4</f>
        <v>1355935.4076</v>
      </c>
      <c r="E4" s="4"/>
      <c r="F4" s="3"/>
      <c r="G4" s="3"/>
    </row>
    <row r="5" spans="1:7" ht="17.25" thickBot="1" x14ac:dyDescent="0.35">
      <c r="A5" s="3"/>
      <c r="B5" s="3"/>
      <c r="C5" s="3"/>
      <c r="D5" s="3"/>
      <c r="E5" s="3"/>
      <c r="F5" s="3"/>
      <c r="G5" s="3"/>
    </row>
    <row r="6" spans="1:7" ht="247.5" x14ac:dyDescent="0.25">
      <c r="A6" s="78" t="s">
        <v>27</v>
      </c>
      <c r="B6" s="10" t="s">
        <v>5</v>
      </c>
      <c r="C6" s="10" t="s">
        <v>6</v>
      </c>
      <c r="D6" s="10" t="s">
        <v>7</v>
      </c>
      <c r="E6" s="10" t="s">
        <v>8</v>
      </c>
      <c r="F6" s="10" t="s">
        <v>9</v>
      </c>
      <c r="G6" s="26" t="s">
        <v>10</v>
      </c>
    </row>
    <row r="7" spans="1:7" ht="16.5" x14ac:dyDescent="0.3">
      <c r="A7" s="79"/>
      <c r="B7" s="52">
        <v>1</v>
      </c>
      <c r="C7" s="11"/>
      <c r="D7" s="12"/>
      <c r="E7" s="9"/>
      <c r="F7" s="65">
        <f>E7+E8</f>
        <v>0</v>
      </c>
      <c r="G7" s="46">
        <f>F7/E22</f>
        <v>0</v>
      </c>
    </row>
    <row r="8" spans="1:7" ht="16.5" x14ac:dyDescent="0.3">
      <c r="A8" s="79"/>
      <c r="B8" s="53"/>
      <c r="C8" s="11"/>
      <c r="D8" s="12"/>
      <c r="E8" s="9"/>
      <c r="F8" s="66"/>
      <c r="G8" s="47"/>
    </row>
    <row r="9" spans="1:7" ht="49.5" x14ac:dyDescent="0.3">
      <c r="A9" s="79"/>
      <c r="B9" s="52">
        <v>2</v>
      </c>
      <c r="C9" s="11" t="s">
        <v>11</v>
      </c>
      <c r="D9" s="12" t="s">
        <v>12</v>
      </c>
      <c r="E9" s="9" t="e">
        <f>#REF!+#REF!</f>
        <v>#REF!</v>
      </c>
      <c r="F9" s="65" t="e">
        <f>E9+E10</f>
        <v>#REF!</v>
      </c>
      <c r="G9" s="46" t="e">
        <f>F9/E22</f>
        <v>#REF!</v>
      </c>
    </row>
    <row r="10" spans="1:7" ht="16.5" x14ac:dyDescent="0.3">
      <c r="A10" s="79"/>
      <c r="B10" s="67"/>
      <c r="C10" s="11" t="s">
        <v>13</v>
      </c>
      <c r="D10" s="13">
        <v>1</v>
      </c>
      <c r="E10" s="9" t="e">
        <f>#REF!+#REF!</f>
        <v>#REF!</v>
      </c>
      <c r="F10" s="66"/>
      <c r="G10" s="47"/>
    </row>
    <row r="11" spans="1:7" ht="16.5" x14ac:dyDescent="0.3">
      <c r="A11" s="79"/>
      <c r="B11" s="52">
        <v>3</v>
      </c>
      <c r="C11" s="11"/>
      <c r="D11" s="13"/>
      <c r="E11" s="9"/>
      <c r="F11" s="65">
        <f>E11+E12</f>
        <v>0</v>
      </c>
      <c r="G11" s="46">
        <f>F11/E22</f>
        <v>0</v>
      </c>
    </row>
    <row r="12" spans="1:7" ht="16.5" x14ac:dyDescent="0.3">
      <c r="A12" s="79"/>
      <c r="B12" s="53"/>
      <c r="C12" s="11"/>
      <c r="D12" s="13"/>
      <c r="E12" s="9"/>
      <c r="F12" s="66"/>
      <c r="G12" s="47"/>
    </row>
    <row r="13" spans="1:7" ht="16.5" x14ac:dyDescent="0.3">
      <c r="A13" s="79"/>
      <c r="B13" s="52">
        <v>4</v>
      </c>
      <c r="C13" s="11"/>
      <c r="D13" s="14"/>
      <c r="E13" s="9"/>
      <c r="F13" s="65">
        <f>E13+E14</f>
        <v>0</v>
      </c>
      <c r="G13" s="46">
        <f>F13/E22</f>
        <v>0</v>
      </c>
    </row>
    <row r="14" spans="1:7" ht="16.5" x14ac:dyDescent="0.3">
      <c r="A14" s="79"/>
      <c r="B14" s="53"/>
      <c r="C14" s="11"/>
      <c r="D14" s="14"/>
      <c r="E14" s="9"/>
      <c r="F14" s="66"/>
      <c r="G14" s="47"/>
    </row>
    <row r="15" spans="1:7" x14ac:dyDescent="0.25">
      <c r="A15" s="79"/>
      <c r="B15" s="52">
        <v>5</v>
      </c>
      <c r="C15" s="52" t="s">
        <v>14</v>
      </c>
      <c r="D15" s="54" t="s">
        <v>12</v>
      </c>
      <c r="E15" s="65">
        <v>105064.79000000001</v>
      </c>
      <c r="G15" s="46">
        <f>E15/E22</f>
        <v>5.1616579780186127E-2</v>
      </c>
    </row>
    <row r="16" spans="1:7" x14ac:dyDescent="0.25">
      <c r="A16" s="79"/>
      <c r="B16" s="53"/>
      <c r="C16" s="53"/>
      <c r="D16" s="55"/>
      <c r="E16" s="66"/>
      <c r="G16" s="47"/>
    </row>
    <row r="17" spans="1:7" ht="16.5" x14ac:dyDescent="0.3">
      <c r="A17" s="79"/>
      <c r="B17" s="52">
        <v>6</v>
      </c>
      <c r="C17" s="11" t="s">
        <v>15</v>
      </c>
      <c r="D17" s="13">
        <v>1</v>
      </c>
      <c r="E17" s="9">
        <v>140000</v>
      </c>
      <c r="F17" s="65">
        <f>E17+E18+E19+E20</f>
        <v>735589.47520192317</v>
      </c>
      <c r="G17" s="46">
        <f>F17/E22</f>
        <v>0.36138284607265009</v>
      </c>
    </row>
    <row r="18" spans="1:7" ht="16.5" x14ac:dyDescent="0.3">
      <c r="A18" s="79"/>
      <c r="B18" s="67"/>
      <c r="C18" s="11" t="s">
        <v>16</v>
      </c>
      <c r="D18" s="13">
        <v>0.9</v>
      </c>
      <c r="E18" s="9">
        <v>150124.79999999999</v>
      </c>
      <c r="F18" s="73"/>
      <c r="G18" s="74"/>
    </row>
    <row r="19" spans="1:7" ht="115.5" x14ac:dyDescent="0.3">
      <c r="A19" s="79"/>
      <c r="B19" s="67"/>
      <c r="C19" s="11" t="s">
        <v>17</v>
      </c>
      <c r="D19" s="12" t="s">
        <v>18</v>
      </c>
      <c r="E19" s="9">
        <v>265344.37</v>
      </c>
      <c r="F19" s="73"/>
      <c r="G19" s="74"/>
    </row>
    <row r="20" spans="1:7" ht="115.5" x14ac:dyDescent="0.3">
      <c r="A20" s="79"/>
      <c r="B20" s="53"/>
      <c r="C20" s="11" t="s">
        <v>19</v>
      </c>
      <c r="D20" s="12" t="s">
        <v>20</v>
      </c>
      <c r="E20" s="9">
        <v>180120.30520192318</v>
      </c>
      <c r="F20" s="66"/>
      <c r="G20" s="47"/>
    </row>
    <row r="21" spans="1:7" ht="16.5" x14ac:dyDescent="0.3">
      <c r="A21" s="79"/>
      <c r="B21" s="75" t="s">
        <v>21</v>
      </c>
      <c r="C21" s="76"/>
      <c r="D21" s="15"/>
      <c r="E21" s="77" t="e">
        <f>245935+#REF!</f>
        <v>#REF!</v>
      </c>
      <c r="F21" s="76"/>
      <c r="G21" s="27" t="e">
        <f>E21/E22</f>
        <v>#REF!</v>
      </c>
    </row>
    <row r="22" spans="1:7" ht="17.25" thickBot="1" x14ac:dyDescent="0.35">
      <c r="A22" s="80"/>
      <c r="B22" s="68" t="s">
        <v>28</v>
      </c>
      <c r="C22" s="69"/>
      <c r="D22" s="70"/>
      <c r="E22" s="81">
        <v>2035485.3120339999</v>
      </c>
      <c r="F22" s="69"/>
      <c r="G22" s="69"/>
    </row>
  </sheetData>
  <mergeCells count="26">
    <mergeCell ref="A3:A4"/>
    <mergeCell ref="A6:A22"/>
    <mergeCell ref="B7:B8"/>
    <mergeCell ref="F7:F8"/>
    <mergeCell ref="G7:G8"/>
    <mergeCell ref="B9:B10"/>
    <mergeCell ref="F9:F10"/>
    <mergeCell ref="G9:G10"/>
    <mergeCell ref="B11:B12"/>
    <mergeCell ref="F11:F12"/>
    <mergeCell ref="B22:D22"/>
    <mergeCell ref="E22:G22"/>
    <mergeCell ref="G11:G12"/>
    <mergeCell ref="B13:B14"/>
    <mergeCell ref="F13:F14"/>
    <mergeCell ref="G13:G14"/>
    <mergeCell ref="B15:B16"/>
    <mergeCell ref="C15:C16"/>
    <mergeCell ref="D15:D16"/>
    <mergeCell ref="E15:E16"/>
    <mergeCell ref="G15:G16"/>
    <mergeCell ref="B17:B20"/>
    <mergeCell ref="F17:F20"/>
    <mergeCell ref="G17:G20"/>
    <mergeCell ref="B21:C21"/>
    <mergeCell ref="E21:F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sqref="A1:G22"/>
    </sheetView>
  </sheetViews>
  <sheetFormatPr defaultRowHeight="15" x14ac:dyDescent="0.25"/>
  <cols>
    <col min="4" max="4" width="17.42578125" customWidth="1"/>
  </cols>
  <sheetData>
    <row r="1" spans="1:7" ht="16.5" x14ac:dyDescent="0.3">
      <c r="A1" s="1" t="s">
        <v>0</v>
      </c>
      <c r="B1" s="2"/>
      <c r="C1" s="3"/>
      <c r="D1" s="3"/>
      <c r="E1" s="3"/>
      <c r="F1" s="3"/>
      <c r="G1" s="3"/>
    </row>
    <row r="2" spans="1:7" ht="16.5" x14ac:dyDescent="0.3">
      <c r="A2" s="6"/>
      <c r="B2" s="7"/>
      <c r="C2" s="3"/>
      <c r="D2" s="3"/>
      <c r="E2" s="3"/>
      <c r="F2" s="3"/>
      <c r="G2" s="3"/>
    </row>
    <row r="3" spans="1:7" ht="82.5" x14ac:dyDescent="0.3">
      <c r="A3" s="60" t="s">
        <v>1</v>
      </c>
      <c r="B3" s="8" t="s">
        <v>2</v>
      </c>
      <c r="C3" s="8" t="s">
        <v>3</v>
      </c>
      <c r="D3" s="8" t="s">
        <v>4</v>
      </c>
      <c r="E3" s="4"/>
      <c r="F3" s="3"/>
      <c r="G3" s="3"/>
    </row>
    <row r="4" spans="1:7" ht="16.5" x14ac:dyDescent="0.3">
      <c r="A4" s="61"/>
      <c r="B4" s="9">
        <v>779.48</v>
      </c>
      <c r="C4" s="9">
        <v>29630</v>
      </c>
      <c r="D4" s="9">
        <f>985.37*B4+19.84*C4</f>
        <v>1355935.4076</v>
      </c>
      <c r="E4" s="4"/>
      <c r="F4" s="3"/>
      <c r="G4" s="3"/>
    </row>
    <row r="5" spans="1:7" ht="17.25" thickBot="1" x14ac:dyDescent="0.35">
      <c r="A5" s="3"/>
      <c r="B5" s="3"/>
      <c r="C5" s="3"/>
      <c r="D5" s="3"/>
      <c r="E5" s="3"/>
      <c r="F5" s="3"/>
      <c r="G5" s="3"/>
    </row>
    <row r="6" spans="1:7" ht="249" x14ac:dyDescent="0.25">
      <c r="A6" s="78" t="s">
        <v>27</v>
      </c>
      <c r="B6" s="10" t="s">
        <v>5</v>
      </c>
      <c r="C6" s="10" t="s">
        <v>6</v>
      </c>
      <c r="D6" s="10" t="s">
        <v>7</v>
      </c>
      <c r="E6" s="10" t="s">
        <v>8</v>
      </c>
      <c r="F6" s="10" t="s">
        <v>9</v>
      </c>
      <c r="G6" s="26" t="s">
        <v>10</v>
      </c>
    </row>
    <row r="7" spans="1:7" ht="16.5" x14ac:dyDescent="0.3">
      <c r="A7" s="79"/>
      <c r="B7" s="52">
        <v>1</v>
      </c>
      <c r="C7" s="11"/>
      <c r="D7" s="12"/>
      <c r="E7" s="9"/>
      <c r="F7" s="65">
        <f>E7+E8</f>
        <v>0</v>
      </c>
      <c r="G7" s="46">
        <f>F7/E22</f>
        <v>0</v>
      </c>
    </row>
    <row r="8" spans="1:7" ht="16.5" x14ac:dyDescent="0.3">
      <c r="A8" s="79"/>
      <c r="B8" s="53"/>
      <c r="C8" s="11"/>
      <c r="D8" s="12"/>
      <c r="E8" s="9"/>
      <c r="F8" s="66"/>
      <c r="G8" s="47"/>
    </row>
    <row r="9" spans="1:7" ht="82.5" x14ac:dyDescent="0.3">
      <c r="A9" s="79"/>
      <c r="B9" s="52">
        <v>2</v>
      </c>
      <c r="C9" s="11" t="s">
        <v>11</v>
      </c>
      <c r="D9" s="12" t="s">
        <v>12</v>
      </c>
      <c r="E9" s="9" t="e">
        <f>#REF!+#REF!</f>
        <v>#REF!</v>
      </c>
      <c r="F9" s="65" t="e">
        <f>E9+E10</f>
        <v>#REF!</v>
      </c>
      <c r="G9" s="46" t="e">
        <f>F9/E22</f>
        <v>#REF!</v>
      </c>
    </row>
    <row r="10" spans="1:7" ht="16.5" x14ac:dyDescent="0.3">
      <c r="A10" s="79"/>
      <c r="B10" s="67"/>
      <c r="C10" s="11" t="s">
        <v>13</v>
      </c>
      <c r="D10" s="13">
        <v>1</v>
      </c>
      <c r="E10" s="9" t="e">
        <f>#REF!+#REF!</f>
        <v>#REF!</v>
      </c>
      <c r="F10" s="66"/>
      <c r="G10" s="47"/>
    </row>
    <row r="11" spans="1:7" ht="16.5" x14ac:dyDescent="0.3">
      <c r="A11" s="79"/>
      <c r="B11" s="52">
        <v>3</v>
      </c>
      <c r="C11" s="11"/>
      <c r="D11" s="13"/>
      <c r="E11" s="9"/>
      <c r="F11" s="65">
        <f>E11+E12</f>
        <v>0</v>
      </c>
      <c r="G11" s="46">
        <f>F11/E22</f>
        <v>0</v>
      </c>
    </row>
    <row r="12" spans="1:7" ht="16.5" x14ac:dyDescent="0.3">
      <c r="A12" s="79"/>
      <c r="B12" s="53"/>
      <c r="C12" s="11"/>
      <c r="D12" s="13"/>
      <c r="E12" s="9"/>
      <c r="F12" s="66"/>
      <c r="G12" s="47"/>
    </row>
    <row r="13" spans="1:7" ht="16.5" x14ac:dyDescent="0.3">
      <c r="A13" s="79"/>
      <c r="B13" s="52">
        <v>4</v>
      </c>
      <c r="C13" s="11"/>
      <c r="D13" s="14"/>
      <c r="E13" s="9"/>
      <c r="F13" s="65">
        <f>E13+E14</f>
        <v>0</v>
      </c>
      <c r="G13" s="46">
        <f>F13/E22</f>
        <v>0</v>
      </c>
    </row>
    <row r="14" spans="1:7" ht="16.5" x14ac:dyDescent="0.3">
      <c r="A14" s="79"/>
      <c r="B14" s="53"/>
      <c r="C14" s="11"/>
      <c r="D14" s="14"/>
      <c r="E14" s="9"/>
      <c r="F14" s="66"/>
      <c r="G14" s="47"/>
    </row>
    <row r="15" spans="1:7" x14ac:dyDescent="0.25">
      <c r="A15" s="79"/>
      <c r="B15" s="52">
        <v>5</v>
      </c>
      <c r="C15" s="52" t="s">
        <v>14</v>
      </c>
      <c r="D15" s="54" t="s">
        <v>12</v>
      </c>
      <c r="E15" s="65">
        <v>105064.79000000001</v>
      </c>
      <c r="G15" s="46">
        <f>E15/E22</f>
        <v>5.1616579780186127E-2</v>
      </c>
    </row>
    <row r="16" spans="1:7" x14ac:dyDescent="0.25">
      <c r="A16" s="79"/>
      <c r="B16" s="53"/>
      <c r="C16" s="53"/>
      <c r="D16" s="55"/>
      <c r="E16" s="66"/>
      <c r="G16" s="47"/>
    </row>
    <row r="17" spans="1:7" ht="16.5" x14ac:dyDescent="0.3">
      <c r="A17" s="79"/>
      <c r="B17" s="52">
        <v>6</v>
      </c>
      <c r="C17" s="11" t="s">
        <v>15</v>
      </c>
      <c r="D17" s="13">
        <v>1</v>
      </c>
      <c r="E17" s="9">
        <v>140000</v>
      </c>
      <c r="F17" s="65">
        <f>E17+E18+E19+E20</f>
        <v>735589.47520192317</v>
      </c>
      <c r="G17" s="46">
        <f>F17/E22</f>
        <v>0.36138284607265009</v>
      </c>
    </row>
    <row r="18" spans="1:7" ht="16.5" x14ac:dyDescent="0.3">
      <c r="A18" s="79"/>
      <c r="B18" s="67"/>
      <c r="C18" s="11" t="s">
        <v>16</v>
      </c>
      <c r="D18" s="13">
        <v>0.9</v>
      </c>
      <c r="E18" s="9">
        <v>150124.79999999999</v>
      </c>
      <c r="F18" s="73"/>
      <c r="G18" s="74"/>
    </row>
    <row r="19" spans="1:7" ht="115.5" x14ac:dyDescent="0.3">
      <c r="A19" s="79"/>
      <c r="B19" s="67"/>
      <c r="C19" s="11" t="s">
        <v>17</v>
      </c>
      <c r="D19" s="12" t="s">
        <v>18</v>
      </c>
      <c r="E19" s="9">
        <v>265344.37</v>
      </c>
      <c r="F19" s="73"/>
      <c r="G19" s="74"/>
    </row>
    <row r="20" spans="1:7" ht="115.5" x14ac:dyDescent="0.3">
      <c r="A20" s="79"/>
      <c r="B20" s="53"/>
      <c r="C20" s="11" t="s">
        <v>19</v>
      </c>
      <c r="D20" s="12" t="s">
        <v>20</v>
      </c>
      <c r="E20" s="9">
        <v>180120.30520192318</v>
      </c>
      <c r="F20" s="66"/>
      <c r="G20" s="47"/>
    </row>
    <row r="21" spans="1:7" ht="16.5" x14ac:dyDescent="0.3">
      <c r="A21" s="79"/>
      <c r="B21" s="75" t="s">
        <v>21</v>
      </c>
      <c r="C21" s="76"/>
      <c r="D21" s="15"/>
      <c r="E21" s="77" t="e">
        <f>245935+#REF!</f>
        <v>#REF!</v>
      </c>
      <c r="F21" s="76"/>
      <c r="G21" s="27" t="e">
        <f>E21/E22</f>
        <v>#REF!</v>
      </c>
    </row>
    <row r="22" spans="1:7" ht="17.25" thickBot="1" x14ac:dyDescent="0.35">
      <c r="A22" s="80"/>
      <c r="B22" s="68" t="s">
        <v>28</v>
      </c>
      <c r="C22" s="69"/>
      <c r="D22" s="70"/>
      <c r="E22" s="81">
        <v>2035485.3120339999</v>
      </c>
      <c r="F22" s="69"/>
      <c r="G22" s="69"/>
    </row>
  </sheetData>
  <mergeCells count="26">
    <mergeCell ref="A3:A4"/>
    <mergeCell ref="A6:A22"/>
    <mergeCell ref="B7:B8"/>
    <mergeCell ref="F7:F8"/>
    <mergeCell ref="G7:G8"/>
    <mergeCell ref="B9:B10"/>
    <mergeCell ref="F9:F10"/>
    <mergeCell ref="G9:G10"/>
    <mergeCell ref="B11:B12"/>
    <mergeCell ref="F11:F12"/>
    <mergeCell ref="B22:D22"/>
    <mergeCell ref="E22:G22"/>
    <mergeCell ref="G11:G12"/>
    <mergeCell ref="B13:B14"/>
    <mergeCell ref="F13:F14"/>
    <mergeCell ref="G13:G14"/>
    <mergeCell ref="B15:B16"/>
    <mergeCell ref="C15:C16"/>
    <mergeCell ref="D15:D16"/>
    <mergeCell ref="E15:E16"/>
    <mergeCell ref="G15:G16"/>
    <mergeCell ref="B17:B20"/>
    <mergeCell ref="F17:F20"/>
    <mergeCell ref="G17:G20"/>
    <mergeCell ref="B21:C21"/>
    <mergeCell ref="E21:F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sqref="A1:G1048576"/>
    </sheetView>
  </sheetViews>
  <sheetFormatPr defaultRowHeight="15" x14ac:dyDescent="0.25"/>
  <cols>
    <col min="1" max="1" width="19.85546875" customWidth="1"/>
    <col min="2" max="2" width="12.42578125" customWidth="1"/>
    <col min="3" max="3" width="10.5703125" customWidth="1"/>
    <col min="4" max="4" width="19" customWidth="1"/>
    <col min="5" max="5" width="21" customWidth="1"/>
    <col min="6" max="6" width="31" customWidth="1"/>
    <col min="7" max="7" width="16.5703125" customWidth="1"/>
  </cols>
  <sheetData>
    <row r="1" spans="1:7" ht="16.5" x14ac:dyDescent="0.3">
      <c r="A1" s="1"/>
      <c r="B1" s="2"/>
      <c r="C1" s="3"/>
      <c r="D1" s="3"/>
      <c r="E1" s="3"/>
      <c r="F1" s="3"/>
      <c r="G1" s="3"/>
    </row>
    <row r="2" spans="1:7" ht="16.5" x14ac:dyDescent="0.3">
      <c r="A2" s="6"/>
      <c r="B2" s="7"/>
      <c r="C2" s="3"/>
      <c r="D2" s="3"/>
      <c r="E2" s="3"/>
      <c r="F2" s="3"/>
      <c r="G2" s="3"/>
    </row>
    <row r="3" spans="1:7" ht="16.5" x14ac:dyDescent="0.3">
      <c r="A3" s="60"/>
      <c r="B3" s="8"/>
      <c r="C3" s="8"/>
      <c r="D3" s="8"/>
      <c r="E3" s="4"/>
      <c r="F3" s="3"/>
      <c r="G3" s="3"/>
    </row>
    <row r="4" spans="1:7" ht="16.5" x14ac:dyDescent="0.3">
      <c r="A4" s="61"/>
      <c r="B4" s="9"/>
      <c r="C4" s="9"/>
      <c r="D4" s="9"/>
      <c r="E4" s="4"/>
      <c r="F4" s="3"/>
      <c r="G4" s="3"/>
    </row>
    <row r="5" spans="1:7" ht="17.25" thickBot="1" x14ac:dyDescent="0.35">
      <c r="A5" s="3"/>
      <c r="B5" s="3"/>
      <c r="C5" s="3"/>
      <c r="D5" s="3"/>
      <c r="E5" s="3"/>
      <c r="F5" s="3"/>
      <c r="G5" s="3"/>
    </row>
    <row r="6" spans="1:7" ht="16.5" x14ac:dyDescent="0.25">
      <c r="A6" s="78"/>
      <c r="B6" s="10"/>
      <c r="C6" s="10"/>
      <c r="D6" s="10"/>
      <c r="E6" s="10"/>
      <c r="F6" s="10"/>
      <c r="G6" s="26"/>
    </row>
    <row r="7" spans="1:7" ht="16.5" x14ac:dyDescent="0.3">
      <c r="A7" s="79"/>
      <c r="B7" s="52"/>
      <c r="C7" s="11"/>
      <c r="D7" s="12"/>
      <c r="E7" s="9"/>
      <c r="F7" s="65"/>
      <c r="G7" s="46"/>
    </row>
    <row r="8" spans="1:7" ht="16.5" x14ac:dyDescent="0.3">
      <c r="A8" s="79"/>
      <c r="B8" s="53"/>
      <c r="C8" s="11"/>
      <c r="D8" s="12"/>
      <c r="E8" s="9"/>
      <c r="F8" s="66"/>
      <c r="G8" s="47"/>
    </row>
    <row r="9" spans="1:7" ht="16.5" x14ac:dyDescent="0.3">
      <c r="A9" s="79"/>
      <c r="B9" s="52"/>
      <c r="C9" s="11"/>
      <c r="D9" s="12"/>
      <c r="E9" s="9"/>
      <c r="F9" s="65"/>
      <c r="G9" s="46"/>
    </row>
    <row r="10" spans="1:7" ht="16.5" x14ac:dyDescent="0.3">
      <c r="A10" s="79"/>
      <c r="B10" s="67"/>
      <c r="C10" s="11"/>
      <c r="D10" s="13"/>
      <c r="E10" s="9"/>
      <c r="F10" s="66"/>
      <c r="G10" s="47"/>
    </row>
    <row r="11" spans="1:7" ht="16.5" x14ac:dyDescent="0.3">
      <c r="A11" s="79"/>
      <c r="B11" s="52"/>
      <c r="C11" s="11"/>
      <c r="D11" s="13"/>
      <c r="E11" s="9"/>
      <c r="F11" s="65"/>
      <c r="G11" s="46"/>
    </row>
    <row r="12" spans="1:7" ht="16.5" x14ac:dyDescent="0.3">
      <c r="A12" s="79"/>
      <c r="B12" s="53"/>
      <c r="C12" s="11"/>
      <c r="D12" s="13"/>
      <c r="E12" s="9"/>
      <c r="F12" s="66"/>
      <c r="G12" s="47"/>
    </row>
    <row r="13" spans="1:7" ht="16.5" x14ac:dyDescent="0.3">
      <c r="A13" s="79"/>
      <c r="B13" s="52"/>
      <c r="C13" s="11"/>
      <c r="D13" s="14"/>
      <c r="E13" s="9"/>
      <c r="F13" s="65"/>
      <c r="G13" s="46"/>
    </row>
    <row r="14" spans="1:7" ht="16.5" x14ac:dyDescent="0.3">
      <c r="A14" s="79"/>
      <c r="B14" s="53"/>
      <c r="C14" s="11"/>
      <c r="D14" s="14"/>
      <c r="E14" s="9"/>
      <c r="F14" s="66"/>
      <c r="G14" s="47"/>
    </row>
    <row r="15" spans="1:7" x14ac:dyDescent="0.25">
      <c r="A15" s="79"/>
      <c r="B15" s="52"/>
      <c r="C15" s="52"/>
      <c r="D15" s="54"/>
      <c r="E15" s="65"/>
      <c r="G15" s="46"/>
    </row>
    <row r="16" spans="1:7" x14ac:dyDescent="0.25">
      <c r="A16" s="79"/>
      <c r="B16" s="53"/>
      <c r="C16" s="53"/>
      <c r="D16" s="55"/>
      <c r="E16" s="66"/>
      <c r="G16" s="47"/>
    </row>
    <row r="17" spans="1:7" ht="16.5" x14ac:dyDescent="0.3">
      <c r="A17" s="79"/>
      <c r="B17" s="52"/>
      <c r="C17" s="11"/>
      <c r="D17" s="13"/>
      <c r="E17" s="9"/>
      <c r="F17" s="65"/>
      <c r="G17" s="46"/>
    </row>
    <row r="18" spans="1:7" ht="16.5" x14ac:dyDescent="0.3">
      <c r="A18" s="79"/>
      <c r="B18" s="67"/>
      <c r="C18" s="11"/>
      <c r="D18" s="13"/>
      <c r="E18" s="9"/>
      <c r="F18" s="73"/>
      <c r="G18" s="74"/>
    </row>
    <row r="19" spans="1:7" ht="16.5" x14ac:dyDescent="0.3">
      <c r="A19" s="79"/>
      <c r="B19" s="67"/>
      <c r="C19" s="11"/>
      <c r="D19" s="12"/>
      <c r="E19" s="9"/>
      <c r="F19" s="73"/>
      <c r="G19" s="74"/>
    </row>
    <row r="20" spans="1:7" ht="16.5" x14ac:dyDescent="0.3">
      <c r="A20" s="79"/>
      <c r="B20" s="53"/>
      <c r="C20" s="11"/>
      <c r="D20" s="12"/>
      <c r="E20" s="9"/>
      <c r="F20" s="66"/>
      <c r="G20" s="47"/>
    </row>
    <row r="21" spans="1:7" ht="16.5" x14ac:dyDescent="0.3">
      <c r="A21" s="79"/>
      <c r="B21" s="75"/>
      <c r="C21" s="76"/>
      <c r="D21" s="15"/>
      <c r="E21" s="77"/>
      <c r="F21" s="76"/>
      <c r="G21" s="27"/>
    </row>
    <row r="22" spans="1:7" ht="17.25" thickBot="1" x14ac:dyDescent="0.35">
      <c r="A22" s="80"/>
      <c r="B22" s="68"/>
      <c r="C22" s="69"/>
      <c r="D22" s="70"/>
      <c r="E22" s="81"/>
      <c r="F22" s="69"/>
      <c r="G22" s="69"/>
    </row>
    <row r="23" spans="1:7" ht="16.5" x14ac:dyDescent="0.25">
      <c r="A23" s="93"/>
      <c r="B23" s="10"/>
      <c r="C23" s="10"/>
      <c r="D23" s="10"/>
      <c r="E23" s="10"/>
      <c r="F23" s="10"/>
      <c r="G23" s="26"/>
    </row>
    <row r="24" spans="1:7" ht="16.5" x14ac:dyDescent="0.3">
      <c r="A24" s="79"/>
      <c r="B24" s="52"/>
      <c r="C24" s="11"/>
      <c r="D24" s="12"/>
      <c r="E24" s="9"/>
      <c r="F24" s="65"/>
      <c r="G24" s="46"/>
    </row>
    <row r="25" spans="1:7" ht="16.5" x14ac:dyDescent="0.3">
      <c r="A25" s="79"/>
      <c r="B25" s="53"/>
      <c r="C25" s="11"/>
      <c r="D25" s="12"/>
      <c r="E25" s="9"/>
      <c r="F25" s="66"/>
      <c r="G25" s="47"/>
    </row>
    <row r="26" spans="1:7" ht="16.5" x14ac:dyDescent="0.3">
      <c r="A26" s="79"/>
      <c r="B26" s="52"/>
      <c r="C26" s="11"/>
      <c r="D26" s="12"/>
      <c r="E26" s="16"/>
      <c r="F26" s="82"/>
      <c r="G26" s="46"/>
    </row>
    <row r="27" spans="1:7" ht="16.5" x14ac:dyDescent="0.3">
      <c r="A27" s="79"/>
      <c r="B27" s="67"/>
      <c r="C27" s="11"/>
      <c r="D27" s="13"/>
      <c r="E27" s="17"/>
      <c r="F27" s="83"/>
      <c r="G27" s="47"/>
    </row>
    <row r="28" spans="1:7" ht="16.5" x14ac:dyDescent="0.3">
      <c r="A28" s="79"/>
      <c r="B28" s="52"/>
      <c r="C28" s="11"/>
      <c r="D28" s="13"/>
      <c r="E28" s="9"/>
      <c r="F28" s="65"/>
      <c r="G28" s="46"/>
    </row>
    <row r="29" spans="1:7" ht="16.5" x14ac:dyDescent="0.3">
      <c r="A29" s="79"/>
      <c r="B29" s="53"/>
      <c r="C29" s="11"/>
      <c r="D29" s="13"/>
      <c r="E29" s="9"/>
      <c r="F29" s="66"/>
      <c r="G29" s="47"/>
    </row>
    <row r="30" spans="1:7" ht="16.5" x14ac:dyDescent="0.3">
      <c r="A30" s="79"/>
      <c r="B30" s="52"/>
      <c r="C30" s="11"/>
      <c r="D30" s="14"/>
      <c r="E30" s="9"/>
      <c r="F30" s="65"/>
      <c r="G30" s="46"/>
    </row>
    <row r="31" spans="1:7" ht="16.5" x14ac:dyDescent="0.3">
      <c r="A31" s="79"/>
      <c r="B31" s="53"/>
      <c r="C31" s="11"/>
      <c r="D31" s="14"/>
      <c r="E31" s="9"/>
      <c r="F31" s="66"/>
      <c r="G31" s="47"/>
    </row>
    <row r="32" spans="1:7" x14ac:dyDescent="0.25">
      <c r="A32" s="79"/>
      <c r="B32" s="52"/>
      <c r="C32" s="52"/>
      <c r="D32" s="54"/>
      <c r="E32" s="56"/>
      <c r="F32" s="82"/>
      <c r="G32" s="46"/>
    </row>
    <row r="33" spans="1:7" x14ac:dyDescent="0.25">
      <c r="A33" s="79"/>
      <c r="B33" s="53"/>
      <c r="C33" s="53"/>
      <c r="D33" s="55"/>
      <c r="E33" s="57"/>
      <c r="F33" s="83"/>
      <c r="G33" s="47"/>
    </row>
    <row r="34" spans="1:7" ht="16.5" x14ac:dyDescent="0.3">
      <c r="A34" s="79"/>
      <c r="B34" s="52"/>
      <c r="C34" s="11"/>
      <c r="D34" s="13"/>
      <c r="E34" s="17"/>
      <c r="F34" s="82"/>
      <c r="G34" s="46"/>
    </row>
    <row r="35" spans="1:7" ht="16.5" x14ac:dyDescent="0.3">
      <c r="A35" s="79"/>
      <c r="B35" s="67"/>
      <c r="C35" s="11"/>
      <c r="D35" s="13"/>
      <c r="E35" s="17"/>
      <c r="F35" s="89"/>
      <c r="G35" s="74"/>
    </row>
    <row r="36" spans="1:7" ht="16.5" x14ac:dyDescent="0.3">
      <c r="A36" s="79"/>
      <c r="B36" s="67"/>
      <c r="C36" s="11"/>
      <c r="D36" s="12"/>
      <c r="E36" s="16"/>
      <c r="F36" s="89"/>
      <c r="G36" s="74"/>
    </row>
    <row r="37" spans="1:7" ht="16.5" x14ac:dyDescent="0.3">
      <c r="A37" s="79"/>
      <c r="B37" s="53"/>
      <c r="C37" s="11"/>
      <c r="D37" s="12"/>
      <c r="E37" s="17"/>
      <c r="F37" s="83"/>
      <c r="G37" s="47"/>
    </row>
    <row r="38" spans="1:7" ht="16.5" x14ac:dyDescent="0.3">
      <c r="A38" s="18"/>
      <c r="B38" s="75"/>
      <c r="C38" s="76"/>
      <c r="D38" s="15"/>
      <c r="E38" s="77"/>
      <c r="F38" s="90"/>
      <c r="G38" s="27"/>
    </row>
    <row r="39" spans="1:7" ht="17.25" thickBot="1" x14ac:dyDescent="0.35">
      <c r="A39" s="18"/>
      <c r="B39" s="68"/>
      <c r="C39" s="69"/>
      <c r="D39" s="70"/>
      <c r="E39" s="91"/>
      <c r="F39" s="92"/>
      <c r="G39" s="92"/>
    </row>
    <row r="40" spans="1:7" ht="17.25" thickBot="1" x14ac:dyDescent="0.35">
      <c r="A40" s="84"/>
      <c r="B40" s="85"/>
      <c r="C40" s="85"/>
      <c r="D40" s="86"/>
      <c r="E40" s="87"/>
      <c r="F40" s="88"/>
      <c r="G40" s="88"/>
    </row>
    <row r="41" spans="1:7" ht="16.5" x14ac:dyDescent="0.3">
      <c r="A41" s="4"/>
      <c r="B41" s="4"/>
      <c r="C41" s="4"/>
      <c r="D41" s="4"/>
      <c r="E41" s="4"/>
      <c r="F41" s="4"/>
      <c r="G41" s="4"/>
    </row>
    <row r="42" spans="1:7" ht="18" x14ac:dyDescent="0.3">
      <c r="A42" s="20"/>
      <c r="B42" s="21"/>
      <c r="C42" s="21"/>
      <c r="D42" s="21"/>
      <c r="E42" s="21"/>
      <c r="F42" s="21"/>
      <c r="G42" s="21"/>
    </row>
    <row r="43" spans="1:7" ht="18" x14ac:dyDescent="0.3">
      <c r="A43" s="20"/>
      <c r="B43" s="21"/>
      <c r="C43" s="21"/>
      <c r="D43" s="21"/>
      <c r="E43" s="21"/>
      <c r="F43" s="21"/>
      <c r="G43" s="21"/>
    </row>
    <row r="44" spans="1:7" ht="18" x14ac:dyDescent="0.3">
      <c r="A44" s="20"/>
      <c r="B44" s="21"/>
      <c r="C44" s="21"/>
      <c r="D44" s="21"/>
      <c r="E44" s="21"/>
      <c r="F44" s="21"/>
      <c r="G44" s="21"/>
    </row>
    <row r="45" spans="1:7" ht="18" x14ac:dyDescent="0.3">
      <c r="A45" s="20"/>
      <c r="B45" s="21"/>
      <c r="C45" s="21"/>
      <c r="D45" s="21"/>
      <c r="E45" s="21"/>
      <c r="F45" s="21"/>
      <c r="G45" s="21"/>
    </row>
    <row r="46" spans="1:7" ht="18" x14ac:dyDescent="0.3">
      <c r="A46" s="20"/>
      <c r="B46" s="21"/>
      <c r="C46" s="21"/>
      <c r="D46" s="21"/>
      <c r="E46" s="21"/>
      <c r="F46" s="21"/>
      <c r="G46" s="21"/>
    </row>
    <row r="47" spans="1:7" ht="18" x14ac:dyDescent="0.3">
      <c r="A47" s="20"/>
      <c r="B47" s="21"/>
      <c r="C47" s="21"/>
      <c r="D47" s="21"/>
      <c r="E47" s="21"/>
      <c r="F47" s="21"/>
      <c r="G47" s="21"/>
    </row>
    <row r="48" spans="1:7" ht="16.5" x14ac:dyDescent="0.3">
      <c r="A48" s="23"/>
      <c r="B48" s="21"/>
      <c r="C48" s="21"/>
      <c r="D48" s="21"/>
      <c r="E48" s="21"/>
      <c r="F48" s="21"/>
      <c r="G48" s="21"/>
    </row>
    <row r="49" spans="1:7" ht="16.5" x14ac:dyDescent="0.3">
      <c r="A49" s="4"/>
      <c r="B49" s="4"/>
      <c r="C49" s="4"/>
      <c r="D49" s="4"/>
      <c r="E49" s="4"/>
      <c r="F49" s="4"/>
      <c r="G49" s="4"/>
    </row>
  </sheetData>
  <mergeCells count="54">
    <mergeCell ref="G32:G33"/>
    <mergeCell ref="A40:D40"/>
    <mergeCell ref="E40:G40"/>
    <mergeCell ref="B34:B37"/>
    <mergeCell ref="F34:F37"/>
    <mergeCell ref="G34:G37"/>
    <mergeCell ref="B38:C38"/>
    <mergeCell ref="E38:F38"/>
    <mergeCell ref="B39:D39"/>
    <mergeCell ref="E39:G39"/>
    <mergeCell ref="B32:B33"/>
    <mergeCell ref="C32:C33"/>
    <mergeCell ref="D32:D33"/>
    <mergeCell ref="E32:E33"/>
    <mergeCell ref="F32:F33"/>
    <mergeCell ref="A23:A37"/>
    <mergeCell ref="B28:B29"/>
    <mergeCell ref="F28:F29"/>
    <mergeCell ref="G28:G29"/>
    <mergeCell ref="B30:B31"/>
    <mergeCell ref="F30:F31"/>
    <mergeCell ref="G30:G31"/>
    <mergeCell ref="E22:G22"/>
    <mergeCell ref="F24:F25"/>
    <mergeCell ref="G24:G25"/>
    <mergeCell ref="B26:B27"/>
    <mergeCell ref="F26:F27"/>
    <mergeCell ref="G26:G27"/>
    <mergeCell ref="B24:B25"/>
    <mergeCell ref="G15:G16"/>
    <mergeCell ref="F17:F20"/>
    <mergeCell ref="G17:G20"/>
    <mergeCell ref="B21:C21"/>
    <mergeCell ref="E21:F21"/>
    <mergeCell ref="B15:B16"/>
    <mergeCell ref="C15:C16"/>
    <mergeCell ref="D15:D16"/>
    <mergeCell ref="E15:E16"/>
    <mergeCell ref="F11:F12"/>
    <mergeCell ref="G11:G12"/>
    <mergeCell ref="F13:F14"/>
    <mergeCell ref="G13:G14"/>
    <mergeCell ref="F7:F8"/>
    <mergeCell ref="G7:G8"/>
    <mergeCell ref="F9:F10"/>
    <mergeCell ref="G9:G10"/>
    <mergeCell ref="A3:A4"/>
    <mergeCell ref="A6:A22"/>
    <mergeCell ref="B7:B8"/>
    <mergeCell ref="B13:B14"/>
    <mergeCell ref="B17:B20"/>
    <mergeCell ref="B22:D22"/>
    <mergeCell ref="B11:B12"/>
    <mergeCell ref="B9:B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 (2)</vt:lpstr>
      <vt:lpstr>Sheet2</vt:lpstr>
      <vt:lpstr>Sheet3</vt:lpstr>
      <vt:lpstr>Sheet4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 M</dc:creator>
  <cp:lastModifiedBy>Ioana</cp:lastModifiedBy>
  <cp:lastPrinted>2020-04-28T08:27:23Z</cp:lastPrinted>
  <dcterms:created xsi:type="dcterms:W3CDTF">2018-08-01T07:59:23Z</dcterms:created>
  <dcterms:modified xsi:type="dcterms:W3CDTF">2021-07-29T18:02:25Z</dcterms:modified>
</cp:coreProperties>
</file>